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lanificación Cultivos" sheetId="2" state="visible" r:id="rId2"/>
    <sheet xmlns:r="http://schemas.openxmlformats.org/officeDocument/2006/relationships" name="Gastos Agrícolas" sheetId="3" state="visible" r:id="rId3"/>
    <sheet xmlns:r="http://schemas.openxmlformats.org/officeDocument/2006/relationships" name="Registro Cosechas" sheetId="4" state="visible" r:id="rId4"/>
    <sheet xmlns:r="http://schemas.openxmlformats.org/officeDocument/2006/relationships" name="Resumen Rentabilida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0&quot;%&quot;"/>
  </numFmts>
  <fonts count="9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6"/>
    </font>
    <font>
      <b val="1"/>
      <color rgb="001E3A8A"/>
      <sz val="12"/>
    </font>
    <font>
      <b val="1"/>
      <color rgb="001E3A8A"/>
      <sz val="11"/>
    </font>
    <font>
      <i val="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7" fillId="0" borderId="0" pivotButton="0" quotePrefix="0" xfId="0"/>
    <xf numFmtId="0" fontId="3" fillId="3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applyAlignment="1" pivotButton="0" quotePrefix="0" xfId="0">
      <alignment horizontal="right"/>
    </xf>
    <xf numFmtId="165" fontId="0" fillId="3" borderId="1" pivotButton="0" quotePrefix="0" xfId="0"/>
    <xf numFmtId="3" fontId="0" fillId="0" borderId="1" pivotButton="0" quotePrefix="0" xfId="0"/>
    <xf numFmtId="4" fontId="0" fillId="3" borderId="1" applyAlignment="1" pivotButton="0" quotePrefix="0" xfId="0">
      <alignment horizontal="right"/>
    </xf>
    <xf numFmtId="166" fontId="0" fillId="0" borderId="1" pivotButton="0" quotePrefix="0" xfId="0"/>
    <xf numFmtId="0" fontId="3" fillId="4" borderId="1" pivotButton="0" quotePrefix="0" xfId="0"/>
    <xf numFmtId="4" fontId="3" fillId="4" borderId="1" pivotButton="0" quotePrefix="0" xfId="0"/>
    <xf numFmtId="3" fontId="3" fillId="4" borderId="1" pivotButton="0" quotePrefix="0" xfId="0"/>
    <xf numFmtId="166" fontId="3" fillId="4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right"/>
    </xf>
    <xf numFmtId="3" fontId="0" fillId="3" borderId="1" applyAlignment="1" pivotButton="0" quotePrefix="0" xfId="0">
      <alignment horizontal="right"/>
    </xf>
    <xf numFmtId="167" fontId="0" fillId="0" borderId="1" pivotButton="0" quotePrefix="0" xfId="0"/>
    <xf numFmtId="4" fontId="0" fillId="0" borderId="1" pivotButton="0" quotePrefix="0" xfId="0"/>
    <xf numFmtId="167" fontId="3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86EFAC"/>
          <bgColor rgb="0086EFAC"/>
        </patternFill>
      </fill>
    </dxf>
    <dxf>
      <fill>
        <patternFill patternType="solid">
          <fgColor rgb="00FDE68A"/>
          <bgColor rgb="00FDE68A"/>
        </patternFill>
      </fill>
    </dxf>
    <dxf>
      <fill>
        <patternFill patternType="solid">
          <fgColor rgb="00FCA5A5"/>
          <bgColor rgb="00FCA5A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Ingresos por Cultivo</a:t>
            </a:r>
          </a:p>
        </rich>
      </tx>
    </title>
    <plotArea>
      <pieChart>
        <varyColors val="1"/>
        <ser>
          <idx val="0"/>
          <order val="0"/>
          <tx>
            <strRef>
              <f>'Resumen Rentabilidad'!C3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Rentabilidad'!$A$4:$A$11</f>
            </numRef>
          </cat>
          <val>
            <numRef>
              <f>'Resumen Rentabilidad'!$C$4:$C$11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70" customWidth="1" min="1" max="1"/>
    <col width="15" customWidth="1" min="2" max="2"/>
  </cols>
  <sheetData>
    <row r="1">
      <c r="A1" s="1" t="inlineStr">
        <is>
          <t>GUÍA DE USO - GESTIÓN AGRÍCOLA</t>
        </is>
      </c>
    </row>
    <row r="2">
      <c r="A2" s="2" t="inlineStr"/>
    </row>
    <row r="3">
      <c r="A3" t="inlineStr">
        <is>
          <t>CÓMO USAR ESTA PLANTILLA:</t>
        </is>
      </c>
      <c r="B3" t="inlineStr"/>
    </row>
    <row r="4">
      <c r="A4" s="3" t="inlineStr"/>
    </row>
    <row r="5">
      <c r="A5" s="4" t="inlineStr">
        <is>
          <t>1. PLANIFICACIÓN DE CULTIVOS:</t>
        </is>
      </c>
      <c r="B5" t="inlineStr">
        <is>
          <t>Registra qué vas a plantar, dónde y cuándo</t>
        </is>
      </c>
    </row>
    <row r="6">
      <c r="A6" s="4" t="inlineStr">
        <is>
          <t xml:space="preserve">   • Rellena las celdas amarillas con tus datos</t>
        </is>
      </c>
      <c r="B6" t="inlineStr"/>
    </row>
    <row r="7">
      <c r="A7" s="4" t="inlineStr">
        <is>
          <t xml:space="preserve">   • Las celdas blancas calculan automáticamente la producción e ingresos</t>
        </is>
      </c>
      <c r="B7" t="inlineStr"/>
    </row>
    <row r="8">
      <c r="A8" t="inlineStr">
        <is>
          <t xml:space="preserve">   • Actualiza precios según mercado actual</t>
        </is>
      </c>
      <c r="B8" t="inlineStr"/>
    </row>
    <row r="9">
      <c r="A9" s="3" t="inlineStr"/>
    </row>
    <row r="10">
      <c r="A10" s="4" t="inlineStr">
        <is>
          <t>2. GASTOS AGRÍCOLAS:</t>
        </is>
      </c>
      <c r="B10" t="inlineStr">
        <is>
          <t>Anota todos los gastos de la explotación</t>
        </is>
      </c>
    </row>
    <row r="11">
      <c r="A11" s="4" t="inlineStr">
        <is>
          <t xml:space="preserve">   • Usa las categorías del desplegable</t>
        </is>
      </c>
      <c r="B11" t="inlineStr"/>
    </row>
    <row r="12">
      <c r="A12" s="4" t="inlineStr">
        <is>
          <t xml:space="preserve">   • Asigna cada gasto a su parcela correspondiente</t>
        </is>
      </c>
      <c r="B12" t="inlineStr"/>
    </row>
    <row r="13">
      <c r="A13" t="inlineStr">
        <is>
          <t xml:space="preserve">   • El total se calcula automáticamente</t>
        </is>
      </c>
      <c r="B13" t="inlineStr"/>
    </row>
    <row r="14">
      <c r="A14" s="3" t="inlineStr"/>
    </row>
    <row r="15">
      <c r="A15" s="4" t="inlineStr">
        <is>
          <t>3. REGISTRO DE COSECHAS:</t>
        </is>
      </c>
      <c r="B15" t="inlineStr">
        <is>
          <t>Apunta lo recolectado en cada cosecha</t>
        </is>
      </c>
    </row>
    <row r="16">
      <c r="A16" s="4" t="inlineStr">
        <is>
          <t xml:space="preserve">   • Registra fecha y cantidades por calidades</t>
        </is>
      </c>
      <c r="B16" t="inlineStr"/>
    </row>
    <row r="17">
      <c r="A17" t="inlineStr">
        <is>
          <t xml:space="preserve">   • Útil para comparar con estimaciones</t>
        </is>
      </c>
      <c r="B17" t="inlineStr"/>
    </row>
    <row r="18">
      <c r="A18" s="3" t="inlineStr"/>
    </row>
    <row r="19">
      <c r="A19" s="4" t="inlineStr">
        <is>
          <t>4. RESUMEN RENTABILIDAD:</t>
        </is>
      </c>
      <c r="B19" t="inlineStr">
        <is>
          <t>Analiza qué cultivos son más rentables</t>
        </is>
      </c>
    </row>
    <row r="20">
      <c r="A20" s="4" t="inlineStr">
        <is>
          <t xml:space="preserve">   • Verde = Excelente rentabilidad (&gt;30%)</t>
        </is>
      </c>
      <c r="B20" t="inlineStr"/>
    </row>
    <row r="21">
      <c r="A21" s="4" t="inlineStr">
        <is>
          <t xml:space="preserve">   • Amarillo = Rentabilidad aceptable (10-30%)</t>
        </is>
      </c>
      <c r="B21" t="inlineStr"/>
    </row>
    <row r="22">
      <c r="A22" t="inlineStr">
        <is>
          <t xml:space="preserve">   • Rojo = Revisar (&lt; 10%)</t>
        </is>
      </c>
      <c r="B22" t="inlineStr"/>
    </row>
    <row r="23">
      <c r="A23" s="5" t="inlineStr"/>
    </row>
    <row r="24">
      <c r="A24" s="4" t="inlineStr">
        <is>
          <t>CONSEJOS:</t>
        </is>
      </c>
      <c r="B24" t="inlineStr"/>
    </row>
    <row r="25">
      <c r="A25" s="4" t="inlineStr">
        <is>
          <t xml:space="preserve">   • Actualiza precios regularmente según el mercado</t>
        </is>
      </c>
      <c r="B25" t="inlineStr"/>
    </row>
    <row r="26">
      <c r="A26" s="4" t="inlineStr">
        <is>
          <t xml:space="preserve">   • Registra gastos al momento para no olvidarlos</t>
        </is>
      </c>
      <c r="B26" t="inlineStr"/>
    </row>
    <row r="27">
      <c r="A27" s="4" t="inlineStr">
        <is>
          <t xml:space="preserve">   • Compara producción real vs estimada para mejorar</t>
        </is>
      </c>
      <c r="B27" t="inlineStr"/>
    </row>
    <row r="28">
      <c r="A28" t="inlineStr">
        <is>
          <t xml:space="preserve">   • Usa esta herramienta para decidir qué plantar la próxima temporada</t>
        </is>
      </c>
      <c r="B28" t="inlineStr"/>
    </row>
    <row r="29">
      <c r="A29" t="inlineStr"/>
    </row>
    <row r="30">
      <c r="A30" s="6" t="inlineStr">
        <is>
          <t>Las celdas AMARILLAS son para rellenar - Las BLANCAS se calculan solas</t>
        </is>
      </c>
      <c r="B30" t="inlineStr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5" customWidth="1" min="3" max="3"/>
    <col width="11" customWidth="1" min="4" max="4"/>
    <col width="16" customWidth="1" min="5" max="5"/>
    <col width="18" customWidth="1" min="6" max="6"/>
    <col width="15" customWidth="1" min="7" max="7"/>
    <col width="18" customWidth="1" min="8" max="8"/>
    <col width="12" customWidth="1" min="9" max="9"/>
    <col width="18" customWidth="1" min="10" max="10"/>
  </cols>
  <sheetData>
    <row r="1">
      <c r="A1" s="7" t="inlineStr">
        <is>
          <t>PLANIFICACIÓN DE CULTIVOS - TEMPORADA 2024</t>
        </is>
      </c>
    </row>
    <row r="3">
      <c r="A3" s="8" t="inlineStr">
        <is>
          <t>Parcela</t>
        </is>
      </c>
      <c r="B3" s="8" t="inlineStr">
        <is>
          <t>Cultivo</t>
        </is>
      </c>
      <c r="C3" s="8" t="inlineStr">
        <is>
          <t>Variedad</t>
        </is>
      </c>
      <c r="D3" s="8" t="inlineStr">
        <is>
          <t>Hectáreas</t>
        </is>
      </c>
      <c r="E3" s="8" t="inlineStr">
        <is>
          <t>Fecha Siembra</t>
        </is>
      </c>
      <c r="F3" s="8" t="inlineStr">
        <is>
          <t>Fecha Cosecha Est.</t>
        </is>
      </c>
      <c r="G3" s="8" t="inlineStr">
        <is>
          <t>Kg/Ha Estimado</t>
        </is>
      </c>
      <c r="H3" s="8" t="inlineStr">
        <is>
          <t>Producción Total Kg</t>
        </is>
      </c>
      <c r="I3" s="8" t="inlineStr">
        <is>
          <t>Precio €/Kg</t>
        </is>
      </c>
      <c r="J3" s="8" t="inlineStr">
        <is>
          <t>Ingreso Estimado €</t>
        </is>
      </c>
    </row>
    <row r="4">
      <c r="A4" s="9" t="inlineStr">
        <is>
          <t>Parcela Norte A</t>
        </is>
      </c>
      <c r="B4" s="9" t="inlineStr">
        <is>
          <t>Tomate</t>
        </is>
      </c>
      <c r="C4" s="9" t="inlineStr">
        <is>
          <t>Raf</t>
        </is>
      </c>
      <c r="D4" s="10" t="n">
        <v>2.5</v>
      </c>
      <c r="E4" s="11" t="n">
        <v>45366</v>
      </c>
      <c r="F4" s="11" t="n">
        <v>45483</v>
      </c>
      <c r="G4" s="10" t="n">
        <v>60000</v>
      </c>
      <c r="H4" s="12">
        <f>D4*G4</f>
        <v/>
      </c>
      <c r="I4" s="13" t="n">
        <v>2.8</v>
      </c>
      <c r="J4" s="14">
        <f>H4*I4</f>
        <v/>
      </c>
    </row>
    <row r="5">
      <c r="A5" s="9" t="inlineStr">
        <is>
          <t>Parcela Norte B</t>
        </is>
      </c>
      <c r="B5" s="9" t="inlineStr">
        <is>
          <t>Pimiento</t>
        </is>
      </c>
      <c r="C5" s="9" t="inlineStr">
        <is>
          <t>California</t>
        </is>
      </c>
      <c r="D5" s="10" t="n">
        <v>1.8</v>
      </c>
      <c r="E5" s="11" t="n">
        <v>45371</v>
      </c>
      <c r="F5" s="11" t="n">
        <v>45498</v>
      </c>
      <c r="G5" s="10" t="n">
        <v>45000</v>
      </c>
      <c r="H5" s="12">
        <f>D5*G5</f>
        <v/>
      </c>
      <c r="I5" s="13" t="n">
        <v>1.95</v>
      </c>
      <c r="J5" s="14">
        <f>H5*I5</f>
        <v/>
      </c>
    </row>
    <row r="6">
      <c r="A6" s="9" t="inlineStr">
        <is>
          <t>Parcela Sur A</t>
        </is>
      </c>
      <c r="B6" s="9" t="inlineStr">
        <is>
          <t>Lechuga</t>
        </is>
      </c>
      <c r="C6" s="9" t="inlineStr">
        <is>
          <t>Iceberg</t>
        </is>
      </c>
      <c r="D6" s="10" t="n">
        <v>3</v>
      </c>
      <c r="E6" s="11" t="n">
        <v>45323</v>
      </c>
      <c r="F6" s="11" t="n">
        <v>45427</v>
      </c>
      <c r="G6" s="10" t="n">
        <v>35000</v>
      </c>
      <c r="H6" s="12">
        <f>D6*G6</f>
        <v/>
      </c>
      <c r="I6" s="13" t="n">
        <v>0.85</v>
      </c>
      <c r="J6" s="14">
        <f>H6*I6</f>
        <v/>
      </c>
    </row>
    <row r="7">
      <c r="A7" s="9" t="inlineStr">
        <is>
          <t>Parcela Sur B</t>
        </is>
      </c>
      <c r="B7" s="9" t="inlineStr">
        <is>
          <t>Melón</t>
        </is>
      </c>
      <c r="C7" s="9" t="inlineStr">
        <is>
          <t>Piel de Sapo</t>
        </is>
      </c>
      <c r="D7" s="10" t="n">
        <v>4.2</v>
      </c>
      <c r="E7" s="11" t="n">
        <v>45392</v>
      </c>
      <c r="F7" s="11" t="n">
        <v>45509</v>
      </c>
      <c r="G7" s="10" t="n">
        <v>40000</v>
      </c>
      <c r="H7" s="12">
        <f>D7*G7</f>
        <v/>
      </c>
      <c r="I7" s="13" t="n">
        <v>1.2</v>
      </c>
      <c r="J7" s="14">
        <f>H7*I7</f>
        <v/>
      </c>
    </row>
    <row r="8">
      <c r="A8" s="9" t="inlineStr">
        <is>
          <t>Parcela Este</t>
        </is>
      </c>
      <c r="B8" s="9" t="inlineStr">
        <is>
          <t>Calabacín</t>
        </is>
      </c>
      <c r="C8" s="9" t="inlineStr">
        <is>
          <t>Verde Claro</t>
        </is>
      </c>
      <c r="D8" s="10" t="n">
        <v>2</v>
      </c>
      <c r="E8" s="11" t="n">
        <v>45352</v>
      </c>
      <c r="F8" s="11" t="n">
        <v>45463</v>
      </c>
      <c r="G8" s="10" t="n">
        <v>50000</v>
      </c>
      <c r="H8" s="12">
        <f>D8*G8</f>
        <v/>
      </c>
      <c r="I8" s="13" t="n">
        <v>1.15</v>
      </c>
      <c r="J8" s="14">
        <f>H8*I8</f>
        <v/>
      </c>
    </row>
    <row r="9">
      <c r="A9" s="9" t="inlineStr">
        <is>
          <t>Parcela Oeste A</t>
        </is>
      </c>
      <c r="B9" s="9" t="inlineStr">
        <is>
          <t>Sandía</t>
        </is>
      </c>
      <c r="C9" s="9" t="inlineStr">
        <is>
          <t>Fashion</t>
        </is>
      </c>
      <c r="D9" s="10" t="n">
        <v>3.5</v>
      </c>
      <c r="E9" s="11" t="n">
        <v>45397</v>
      </c>
      <c r="F9" s="11" t="n">
        <v>45514</v>
      </c>
      <c r="G9" s="10" t="n">
        <v>55000</v>
      </c>
      <c r="H9" s="12">
        <f>D9*G9</f>
        <v/>
      </c>
      <c r="I9" s="13" t="n">
        <v>0.65</v>
      </c>
      <c r="J9" s="14">
        <f>H9*I9</f>
        <v/>
      </c>
    </row>
    <row r="10">
      <c r="A10" s="9" t="inlineStr">
        <is>
          <t>Parcela Oeste B</t>
        </is>
      </c>
      <c r="B10" s="9" t="inlineStr">
        <is>
          <t>Berenjena</t>
        </is>
      </c>
      <c r="C10" s="9" t="inlineStr">
        <is>
          <t>Black Beauty</t>
        </is>
      </c>
      <c r="D10" s="10" t="n">
        <v>1.5</v>
      </c>
      <c r="E10" s="11" t="n">
        <v>45376</v>
      </c>
      <c r="F10" s="11" t="n">
        <v>45503</v>
      </c>
      <c r="G10" s="10" t="n">
        <v>38000</v>
      </c>
      <c r="H10" s="12">
        <f>D10*G10</f>
        <v/>
      </c>
      <c r="I10" s="13" t="n">
        <v>1.45</v>
      </c>
      <c r="J10" s="14">
        <f>H10*I10</f>
        <v/>
      </c>
    </row>
    <row r="11">
      <c r="A11" s="9" t="inlineStr">
        <is>
          <t>Parcela Centro</t>
        </is>
      </c>
      <c r="B11" s="9" t="inlineStr">
        <is>
          <t>Judía Verde</t>
        </is>
      </c>
      <c r="C11" s="9" t="inlineStr">
        <is>
          <t>Perona</t>
        </is>
      </c>
      <c r="D11" s="10" t="n">
        <v>2.2</v>
      </c>
      <c r="E11" s="11" t="n">
        <v>45387</v>
      </c>
      <c r="F11" s="11" t="n">
        <v>45488</v>
      </c>
      <c r="G11" s="10" t="n">
        <v>25000</v>
      </c>
      <c r="H11" s="12">
        <f>D11*G11</f>
        <v/>
      </c>
      <c r="I11" s="13" t="n">
        <v>2.3</v>
      </c>
      <c r="J11" s="14">
        <f>H11*I11</f>
        <v/>
      </c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 t="inlineStr"/>
    </row>
    <row r="13">
      <c r="A13" t="inlineStr"/>
      <c r="B13" t="inlineStr"/>
      <c r="C13" s="15" t="inlineStr">
        <is>
          <t>TOTALES:</t>
        </is>
      </c>
      <c r="D13" s="16">
        <f>SUM(D4:D11)</f>
        <v/>
      </c>
      <c r="E13" t="inlineStr"/>
      <c r="F13" t="inlineStr"/>
      <c r="G13" t="inlineStr"/>
      <c r="H13" s="17">
        <f>SUM(H4:H11)</f>
        <v/>
      </c>
      <c r="I13" t="inlineStr"/>
      <c r="J13" s="18">
        <f>SUM(J4:J11)</f>
        <v/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8" customWidth="1" min="3" max="3"/>
    <col width="25" customWidth="1" min="4" max="4"/>
    <col width="16" customWidth="1" min="5" max="5"/>
    <col width="10" customWidth="1" min="6" max="6"/>
    <col width="14" customWidth="1" min="7" max="7"/>
    <col width="14" customWidth="1" min="8" max="8"/>
  </cols>
  <sheetData>
    <row r="1">
      <c r="A1" s="7" t="inlineStr">
        <is>
          <t>CONTROL DE GASTOS AGRÍCOLAS - 2024</t>
        </is>
      </c>
    </row>
    <row r="3">
      <c r="A3" s="8" t="inlineStr">
        <is>
          <t>Fecha</t>
        </is>
      </c>
      <c r="B3" s="8" t="inlineStr">
        <is>
          <t>Categoría</t>
        </is>
      </c>
      <c r="C3" s="8" t="inlineStr">
        <is>
          <t>Concepto</t>
        </is>
      </c>
      <c r="D3" s="8" t="inlineStr">
        <is>
          <t>Proveedor</t>
        </is>
      </c>
      <c r="E3" s="8" t="inlineStr">
        <is>
          <t>Parcela</t>
        </is>
      </c>
      <c r="F3" s="8" t="inlineStr">
        <is>
          <t>Cantidad</t>
        </is>
      </c>
      <c r="G3" s="8" t="inlineStr">
        <is>
          <t>Precio Unit. €</t>
        </is>
      </c>
      <c r="H3" s="8" t="inlineStr">
        <is>
          <t>Total €</t>
        </is>
      </c>
    </row>
    <row r="4">
      <c r="A4" s="11" t="n">
        <v>45306</v>
      </c>
      <c r="B4" s="19" t="inlineStr">
        <is>
          <t>Semillas</t>
        </is>
      </c>
      <c r="C4" s="19" t="inlineStr">
        <is>
          <t>Semilla Tomate Raf 1kg</t>
        </is>
      </c>
      <c r="D4" s="19" t="inlineStr">
        <is>
          <t>Semillas Andaluzas SL</t>
        </is>
      </c>
      <c r="E4" s="19" t="inlineStr">
        <is>
          <t>Parcela Norte A</t>
        </is>
      </c>
      <c r="F4" s="10" t="n">
        <v>5</v>
      </c>
      <c r="G4" s="13" t="n">
        <v>185</v>
      </c>
      <c r="H4" s="14">
        <f>F4*G4</f>
        <v/>
      </c>
    </row>
    <row r="5">
      <c r="A5" s="11" t="n">
        <v>45311</v>
      </c>
      <c r="B5" s="19" t="inlineStr">
        <is>
          <t>Fertilizantes</t>
        </is>
      </c>
      <c r="C5" s="19" t="inlineStr">
        <is>
          <t>Abono NPK 15-15-15 (50kg)</t>
        </is>
      </c>
      <c r="D5" s="19" t="inlineStr">
        <is>
          <t>Agroquímicos del Sur</t>
        </is>
      </c>
      <c r="E5" s="19" t="inlineStr">
        <is>
          <t>Todas</t>
        </is>
      </c>
      <c r="F5" s="10" t="n">
        <v>40</v>
      </c>
      <c r="G5" s="13" t="n">
        <v>32.5</v>
      </c>
      <c r="H5" s="14">
        <f>F5*G5</f>
        <v/>
      </c>
    </row>
    <row r="6">
      <c r="A6" s="11" t="n">
        <v>45327</v>
      </c>
      <c r="B6" s="19" t="inlineStr">
        <is>
          <t>Fitosanitarios</t>
        </is>
      </c>
      <c r="C6" s="19" t="inlineStr">
        <is>
          <t>Fungicida preventivo (5L)</t>
        </is>
      </c>
      <c r="D6" s="19" t="inlineStr">
        <is>
          <t>Fitosanitarios López</t>
        </is>
      </c>
      <c r="E6" s="19" t="inlineStr">
        <is>
          <t>Todas</t>
        </is>
      </c>
      <c r="F6" s="10" t="n">
        <v>8</v>
      </c>
      <c r="G6" s="13" t="n">
        <v>45.8</v>
      </c>
      <c r="H6" s="14">
        <f>F6*G6</f>
        <v/>
      </c>
    </row>
    <row r="7">
      <c r="A7" s="11" t="n">
        <v>45332</v>
      </c>
      <c r="B7" s="19" t="inlineStr">
        <is>
          <t>Riego</t>
        </is>
      </c>
      <c r="C7" s="19" t="inlineStr">
        <is>
          <t>Tubería goteo 16mm (100m)</t>
        </is>
      </c>
      <c r="D7" s="19" t="inlineStr">
        <is>
          <t>Riegos Técnicos SA</t>
        </is>
      </c>
      <c r="E7" s="19" t="inlineStr">
        <is>
          <t>Parcela Sur A</t>
        </is>
      </c>
      <c r="F7" s="10" t="n">
        <v>15</v>
      </c>
      <c r="G7" s="13" t="n">
        <v>28.9</v>
      </c>
      <c r="H7" s="14">
        <f>F7*G7</f>
        <v/>
      </c>
    </row>
    <row r="8">
      <c r="A8" s="11" t="n">
        <v>45340</v>
      </c>
      <c r="B8" s="19" t="inlineStr">
        <is>
          <t>Semillas</t>
        </is>
      </c>
      <c r="C8" s="19" t="inlineStr">
        <is>
          <t>Semilla Lechuga Iceberg</t>
        </is>
      </c>
      <c r="D8" s="19" t="inlineStr">
        <is>
          <t>Semillas Mediterráneas</t>
        </is>
      </c>
      <c r="E8" s="19" t="inlineStr">
        <is>
          <t>Parcela Sur A</t>
        </is>
      </c>
      <c r="F8" s="10" t="n">
        <v>3</v>
      </c>
      <c r="G8" s="13" t="n">
        <v>95</v>
      </c>
      <c r="H8" s="14">
        <f>F8*G8</f>
        <v/>
      </c>
    </row>
    <row r="9">
      <c r="A9" s="11" t="n">
        <v>45352</v>
      </c>
      <c r="B9" s="19" t="inlineStr">
        <is>
          <t>Maquinaria</t>
        </is>
      </c>
      <c r="C9" s="19" t="inlineStr">
        <is>
          <t>Gasoil agrícola (1000L)</t>
        </is>
      </c>
      <c r="D9" s="19" t="inlineStr">
        <is>
          <t>Estación Servicio Agraria</t>
        </is>
      </c>
      <c r="E9" s="19" t="inlineStr">
        <is>
          <t>Todas</t>
        </is>
      </c>
      <c r="F9" s="10" t="n">
        <v>1000</v>
      </c>
      <c r="G9" s="13" t="n">
        <v>0.85</v>
      </c>
      <c r="H9" s="14">
        <f>F9*G9</f>
        <v/>
      </c>
    </row>
    <row r="10">
      <c r="A10" s="11" t="n">
        <v>45356</v>
      </c>
      <c r="B10" s="19" t="inlineStr">
        <is>
          <t>Mano de Obra</t>
        </is>
      </c>
      <c r="C10" s="19" t="inlineStr">
        <is>
          <t>Jornales siembra (8 jornales)</t>
        </is>
      </c>
      <c r="D10" s="19" t="inlineStr">
        <is>
          <t>Cooperativa Local</t>
        </is>
      </c>
      <c r="E10" s="19" t="inlineStr">
        <is>
          <t>Parcela Norte</t>
        </is>
      </c>
      <c r="F10" s="10" t="n">
        <v>8</v>
      </c>
      <c r="G10" s="13" t="n">
        <v>65</v>
      </c>
      <c r="H10" s="14">
        <f>F10*G10</f>
        <v/>
      </c>
    </row>
    <row r="11">
      <c r="A11" s="11" t="n">
        <v>45363</v>
      </c>
      <c r="B11" s="19" t="inlineStr">
        <is>
          <t>Fertilizantes</t>
        </is>
      </c>
      <c r="C11" s="19" t="inlineStr">
        <is>
          <t>Estiércol compostado (Tm)</t>
        </is>
      </c>
      <c r="D11" s="19" t="inlineStr">
        <is>
          <t>Granja El Olivar</t>
        </is>
      </c>
      <c r="E11" s="19" t="inlineStr">
        <is>
          <t>Todas</t>
        </is>
      </c>
      <c r="F11" s="10" t="n">
        <v>12</v>
      </c>
      <c r="G11" s="13" t="n">
        <v>45</v>
      </c>
      <c r="H11" s="14">
        <f>F11*G11</f>
        <v/>
      </c>
    </row>
    <row r="12">
      <c r="A12" s="11" t="n">
        <v>45371</v>
      </c>
      <c r="B12" s="19" t="inlineStr">
        <is>
          <t>Semillas</t>
        </is>
      </c>
      <c r="C12" s="19" t="inlineStr">
        <is>
          <t>Semilla Melón Piel Sapo</t>
        </is>
      </c>
      <c r="D12" s="19" t="inlineStr">
        <is>
          <t>Semillas del Campo</t>
        </is>
      </c>
      <c r="E12" s="19" t="inlineStr">
        <is>
          <t>Parcela Sur B</t>
        </is>
      </c>
      <c r="F12" s="10" t="n">
        <v>4</v>
      </c>
      <c r="G12" s="13" t="n">
        <v>125</v>
      </c>
      <c r="H12" s="14">
        <f>F12*G12</f>
        <v/>
      </c>
    </row>
    <row r="13">
      <c r="A13" s="11" t="n">
        <v>45384</v>
      </c>
      <c r="B13" s="19" t="inlineStr">
        <is>
          <t>Riego</t>
        </is>
      </c>
      <c r="C13" s="19" t="inlineStr">
        <is>
          <t>Reparación bomba agua</t>
        </is>
      </c>
      <c r="D13" s="19" t="inlineStr">
        <is>
          <t>Talleres Hidráulicos Pérez</t>
        </is>
      </c>
      <c r="E13" s="19" t="inlineStr">
        <is>
          <t>Todas</t>
        </is>
      </c>
      <c r="F13" s="10" t="n">
        <v>1</v>
      </c>
      <c r="G13" s="13" t="n">
        <v>380</v>
      </c>
      <c r="H13" s="14">
        <f>F13*G13</f>
        <v/>
      </c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</row>
    <row r="15">
      <c r="A15" t="inlineStr"/>
      <c r="B15" t="inlineStr"/>
      <c r="C15" t="inlineStr"/>
      <c r="D15" t="inlineStr"/>
      <c r="E15" t="inlineStr"/>
      <c r="F15" t="inlineStr"/>
      <c r="G15" s="20" t="inlineStr">
        <is>
          <t>TOTAL GASTOS:</t>
        </is>
      </c>
      <c r="H15" s="18">
        <f>SUM(H4:H13)</f>
        <v/>
      </c>
    </row>
  </sheetData>
  <mergeCells count="1">
    <mergeCell ref="A1:H1"/>
  </mergeCells>
  <dataValidations count="1">
    <dataValidation sqref="B4:B100" showErrorMessage="1" showInputMessage="1" allowBlank="0" type="list">
      <formula1>"Semillas,Fertilizantes,Fitosanitarios,Riego,Maquinaria,Mano de Obra,Combustible,Otros"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2" customWidth="1" min="3" max="3"/>
    <col width="16" customWidth="1" min="4" max="4"/>
    <col width="12" customWidth="1" min="5" max="5"/>
    <col width="12" customWidth="1" min="6" max="6"/>
    <col width="12" customWidth="1" min="7" max="7"/>
    <col width="15" customWidth="1" min="8" max="8"/>
    <col width="25" customWidth="1" min="9" max="9"/>
  </cols>
  <sheetData>
    <row r="1">
      <c r="A1" s="7" t="inlineStr">
        <is>
          <t>REGISTRO DE COSECHAS - 2024</t>
        </is>
      </c>
    </row>
    <row r="3">
      <c r="A3" s="8" t="inlineStr">
        <is>
          <t>Fecha Cosecha</t>
        </is>
      </c>
      <c r="B3" s="8" t="inlineStr">
        <is>
          <t>Parcela</t>
        </is>
      </c>
      <c r="C3" s="8" t="inlineStr">
        <is>
          <t>Cultivo</t>
        </is>
      </c>
      <c r="D3" s="8" t="inlineStr">
        <is>
          <t>Kg Recolectados</t>
        </is>
      </c>
      <c r="E3" s="8" t="inlineStr">
        <is>
          <t>Kg Primera</t>
        </is>
      </c>
      <c r="F3" s="8" t="inlineStr">
        <is>
          <t>Kg Segunda</t>
        </is>
      </c>
      <c r="G3" s="8" t="inlineStr">
        <is>
          <t>Kg Descarte</t>
        </is>
      </c>
      <c r="H3" s="8" t="inlineStr">
        <is>
          <t>Destino</t>
        </is>
      </c>
      <c r="I3" s="8" t="inlineStr">
        <is>
          <t>Observaciones</t>
        </is>
      </c>
    </row>
    <row r="4">
      <c r="A4" s="11" t="n">
        <v>45427</v>
      </c>
      <c r="B4" s="19" t="inlineStr">
        <is>
          <t>Parcela Sur A</t>
        </is>
      </c>
      <c r="C4" s="19" t="inlineStr">
        <is>
          <t>Lechuga</t>
        </is>
      </c>
      <c r="D4" s="21" t="n">
        <v>32500</v>
      </c>
      <c r="E4" s="21" t="n">
        <v>28800</v>
      </c>
      <c r="F4" s="21" t="n">
        <v>2900</v>
      </c>
      <c r="G4" s="21" t="n">
        <v>800</v>
      </c>
      <c r="H4" s="19" t="inlineStr">
        <is>
          <t>Mercamadrid</t>
        </is>
      </c>
      <c r="I4" s="19" t="inlineStr">
        <is>
          <t>Buena calidad general</t>
        </is>
      </c>
    </row>
    <row r="5">
      <c r="A5" s="11" t="n">
        <v>45432</v>
      </c>
      <c r="B5" s="19" t="inlineStr">
        <is>
          <t>Parcela Sur A</t>
        </is>
      </c>
      <c r="C5" s="19" t="inlineStr">
        <is>
          <t>Lechuga</t>
        </is>
      </c>
      <c r="D5" s="21" t="n">
        <v>31200</v>
      </c>
      <c r="E5" s="21" t="n">
        <v>27500</v>
      </c>
      <c r="F5" s="21" t="n">
        <v>3000</v>
      </c>
      <c r="G5" s="21" t="n">
        <v>700</v>
      </c>
      <c r="H5" s="19" t="inlineStr">
        <is>
          <t>Mercamadrid</t>
        </is>
      </c>
      <c r="I5" s="19" t="inlineStr"/>
    </row>
    <row r="6">
      <c r="A6" s="11" t="n">
        <v>45463</v>
      </c>
      <c r="B6" s="19" t="inlineStr">
        <is>
          <t>Parcela Este</t>
        </is>
      </c>
      <c r="C6" s="19" t="inlineStr">
        <is>
          <t>Calabacín</t>
        </is>
      </c>
      <c r="D6" s="21" t="n">
        <v>45800</v>
      </c>
      <c r="E6" s="21" t="n">
        <v>40200</v>
      </c>
      <c r="F6" s="21" t="n">
        <v>4200</v>
      </c>
      <c r="G6" s="21" t="n">
        <v>1400</v>
      </c>
      <c r="H6" s="19" t="inlineStr">
        <is>
          <t>Cooperativa</t>
        </is>
      </c>
      <c r="I6" s="19" t="inlineStr">
        <is>
          <t>Precio favorable</t>
        </is>
      </c>
    </row>
    <row r="7">
      <c r="A7" s="11" t="n">
        <v>45468</v>
      </c>
      <c r="B7" s="19" t="inlineStr">
        <is>
          <t>Parcela Este</t>
        </is>
      </c>
      <c r="C7" s="19" t="inlineStr">
        <is>
          <t>Calabacín</t>
        </is>
      </c>
      <c r="D7" s="21" t="n">
        <v>48200</v>
      </c>
      <c r="E7" s="21" t="n">
        <v>42800</v>
      </c>
      <c r="F7" s="21" t="n">
        <v>4100</v>
      </c>
      <c r="G7" s="21" t="n">
        <v>1300</v>
      </c>
      <c r="H7" s="19" t="inlineStr">
        <is>
          <t>Cooperativa</t>
        </is>
      </c>
      <c r="I7" s="19" t="inlineStr"/>
    </row>
    <row r="8">
      <c r="A8" s="11" t="n">
        <v>45483</v>
      </c>
      <c r="B8" s="19" t="inlineStr">
        <is>
          <t>Parcela Norte A</t>
        </is>
      </c>
      <c r="C8" s="19" t="inlineStr">
        <is>
          <t>Tomate</t>
        </is>
      </c>
      <c r="D8" s="21" t="n">
        <v>72500</v>
      </c>
      <c r="E8" s="21" t="n">
        <v>65800</v>
      </c>
      <c r="F8" s="21" t="n">
        <v>5200</v>
      </c>
      <c r="G8" s="21" t="n">
        <v>1500</v>
      </c>
      <c r="H8" s="19" t="inlineStr">
        <is>
          <t>Exportación</t>
        </is>
      </c>
      <c r="I8" s="19" t="inlineStr">
        <is>
          <t>Excelente campaña</t>
        </is>
      </c>
    </row>
    <row r="9">
      <c r="A9" s="11" t="n">
        <v>45488</v>
      </c>
      <c r="B9" s="19" t="inlineStr">
        <is>
          <t>Parcela Norte A</t>
        </is>
      </c>
      <c r="C9" s="19" t="inlineStr">
        <is>
          <t>Tomate</t>
        </is>
      </c>
      <c r="D9" s="21" t="n">
        <v>68900</v>
      </c>
      <c r="E9" s="21" t="n">
        <v>62100</v>
      </c>
      <c r="F9" s="21" t="n">
        <v>5400</v>
      </c>
      <c r="G9" s="21" t="n">
        <v>1400</v>
      </c>
      <c r="H9" s="19" t="inlineStr">
        <is>
          <t>Exportación</t>
        </is>
      </c>
      <c r="I9" s="19" t="inlineStr"/>
    </row>
    <row r="10">
      <c r="A10" s="11" t="n">
        <v>45493</v>
      </c>
      <c r="B10" s="19" t="inlineStr">
        <is>
          <t>Parcela Norte A</t>
        </is>
      </c>
      <c r="C10" s="19" t="inlineStr">
        <is>
          <t>Tomate</t>
        </is>
      </c>
      <c r="D10" s="21" t="n">
        <v>8600</v>
      </c>
      <c r="E10" s="21" t="n">
        <v>7100</v>
      </c>
      <c r="F10" s="21" t="n">
        <v>1200</v>
      </c>
      <c r="G10" s="21" t="n">
        <v>300</v>
      </c>
      <c r="H10" s="19" t="inlineStr">
        <is>
          <t>Mercado local</t>
        </is>
      </c>
      <c r="I10" s="19" t="inlineStr">
        <is>
          <t>Final temporada</t>
        </is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</row>
    <row r="12">
      <c r="A12" t="inlineStr"/>
      <c r="B12" s="15" t="inlineStr">
        <is>
          <t>TOTALES:</t>
        </is>
      </c>
      <c r="C12" t="inlineStr"/>
      <c r="D12" s="17">
        <f>SUM(D4:D10)</f>
        <v/>
      </c>
      <c r="E12" s="17">
        <f>SUM(E4:E10)</f>
        <v/>
      </c>
      <c r="F12" s="17">
        <f>SUM(F4:F10)</f>
        <v/>
      </c>
      <c r="G12" s="17">
        <f>SUM(G4:G10)</f>
        <v/>
      </c>
      <c r="H12" t="inlineStr"/>
      <c r="I12" t="inlineStr"/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5" customWidth="1" min="1" max="1"/>
    <col width="11" customWidth="1" min="2" max="2"/>
    <col width="18" customWidth="1" min="3" max="3"/>
    <col width="13" customWidth="1" min="4" max="4"/>
    <col width="16" customWidth="1" min="5" max="5"/>
    <col width="11" customWidth="1" min="6" max="6"/>
    <col width="14" customWidth="1" min="7" max="7"/>
    <col width="12" customWidth="1" min="8" max="8"/>
  </cols>
  <sheetData>
    <row r="1">
      <c r="A1" s="7" t="inlineStr">
        <is>
          <t>RESUMEN DE RENTABILIDAD POR CULTIVO - 2024</t>
        </is>
      </c>
    </row>
    <row r="3">
      <c r="A3" s="8" t="inlineStr">
        <is>
          <t>Cultivo</t>
        </is>
      </c>
      <c r="B3" s="8" t="inlineStr">
        <is>
          <t>Hectáreas</t>
        </is>
      </c>
      <c r="C3" s="8" t="inlineStr">
        <is>
          <t>Ingresos Estimados €</t>
        </is>
      </c>
      <c r="D3" s="8" t="inlineStr">
        <is>
          <t>Costes €</t>
        </is>
      </c>
      <c r="E3" s="8" t="inlineStr">
        <is>
          <t>Beneficio Neto €</t>
        </is>
      </c>
      <c r="F3" s="8" t="inlineStr">
        <is>
          <t>Margen %</t>
        </is>
      </c>
      <c r="G3" s="8" t="inlineStr">
        <is>
          <t>Rentab. €/Ha</t>
        </is>
      </c>
      <c r="H3" s="8" t="inlineStr">
        <is>
          <t>Estado</t>
        </is>
      </c>
    </row>
    <row r="4">
      <c r="A4" s="9" t="inlineStr">
        <is>
          <t>Tomate</t>
        </is>
      </c>
      <c r="B4" s="10" t="n">
        <v>2.5</v>
      </c>
      <c r="C4" s="13" t="n">
        <v>420000</v>
      </c>
      <c r="D4" s="13" t="n">
        <v>85000</v>
      </c>
      <c r="E4" s="14">
        <f>C4-D4</f>
        <v/>
      </c>
      <c r="F4" s="22">
        <f>IF(C4=0,0,E4/C4*100)</f>
        <v/>
      </c>
      <c r="G4" s="23">
        <f>IF(B4=0,0,E4/B4)</f>
        <v/>
      </c>
      <c r="H4" s="9">
        <f>IF(F4&gt;30,"Excelente",IF(F4&gt;20,"Bueno",IF(F4&gt;10,"Aceptable","Revisar")))</f>
        <v/>
      </c>
    </row>
    <row r="5">
      <c r="A5" s="9" t="inlineStr">
        <is>
          <t>Pimiento</t>
        </is>
      </c>
      <c r="B5" s="10" t="n">
        <v>1.8</v>
      </c>
      <c r="C5" s="13" t="n">
        <v>158625</v>
      </c>
      <c r="D5" s="13" t="n">
        <v>42000</v>
      </c>
      <c r="E5" s="14">
        <f>C5-D5</f>
        <v/>
      </c>
      <c r="F5" s="22">
        <f>IF(C5=0,0,E5/C5*100)</f>
        <v/>
      </c>
      <c r="G5" s="23">
        <f>IF(B5=0,0,E5/B5)</f>
        <v/>
      </c>
      <c r="H5" s="9">
        <f>IF(F5&gt;30,"Excelente",IF(F5&gt;20,"Bueno",IF(F5&gt;10,"Aceptable","Revisar")))</f>
        <v/>
      </c>
    </row>
    <row r="6">
      <c r="A6" s="9" t="inlineStr">
        <is>
          <t>Lechuga</t>
        </is>
      </c>
      <c r="B6" s="10" t="n">
        <v>3</v>
      </c>
      <c r="C6" s="13" t="n">
        <v>89250</v>
      </c>
      <c r="D6" s="13" t="n">
        <v>28500</v>
      </c>
      <c r="E6" s="14">
        <f>C6-D6</f>
        <v/>
      </c>
      <c r="F6" s="22">
        <f>IF(C6=0,0,E6/C6*100)</f>
        <v/>
      </c>
      <c r="G6" s="23">
        <f>IF(B6=0,0,E6/B6)</f>
        <v/>
      </c>
      <c r="H6" s="9">
        <f>IF(F6&gt;30,"Excelente",IF(F6&gt;20,"Bueno",IF(F6&gt;10,"Aceptable","Revisar")))</f>
        <v/>
      </c>
    </row>
    <row r="7">
      <c r="A7" s="9" t="inlineStr">
        <is>
          <t>Melón</t>
        </is>
      </c>
      <c r="B7" s="10" t="n">
        <v>4.2</v>
      </c>
      <c r="C7" s="13" t="n">
        <v>201600</v>
      </c>
      <c r="D7" s="13" t="n">
        <v>68000</v>
      </c>
      <c r="E7" s="14">
        <f>C7-D7</f>
        <v/>
      </c>
      <c r="F7" s="22">
        <f>IF(C7=0,0,E7/C7*100)</f>
        <v/>
      </c>
      <c r="G7" s="23">
        <f>IF(B7=0,0,E7/B7)</f>
        <v/>
      </c>
      <c r="H7" s="9">
        <f>IF(F7&gt;30,"Excelente",IF(F7&gt;20,"Bueno",IF(F7&gt;10,"Aceptable","Revisar")))</f>
        <v/>
      </c>
    </row>
    <row r="8">
      <c r="A8" s="9" t="inlineStr">
        <is>
          <t>Calabacín</t>
        </is>
      </c>
      <c r="B8" s="10" t="n">
        <v>2</v>
      </c>
      <c r="C8" s="13" t="n">
        <v>115000</v>
      </c>
      <c r="D8" s="13" t="n">
        <v>35000</v>
      </c>
      <c r="E8" s="14">
        <f>C8-D8</f>
        <v/>
      </c>
      <c r="F8" s="22">
        <f>IF(C8=0,0,E8/C8*100)</f>
        <v/>
      </c>
      <c r="G8" s="23">
        <f>IF(B8=0,0,E8/B8)</f>
        <v/>
      </c>
      <c r="H8" s="9">
        <f>IF(F8&gt;30,"Excelente",IF(F8&gt;20,"Bueno",IF(F8&gt;10,"Aceptable","Revisar")))</f>
        <v/>
      </c>
    </row>
    <row r="9">
      <c r="A9" s="9" t="inlineStr">
        <is>
          <t>Sandía</t>
        </is>
      </c>
      <c r="B9" s="10" t="n">
        <v>3.5</v>
      </c>
      <c r="C9" s="13" t="n">
        <v>125125</v>
      </c>
      <c r="D9" s="13" t="n">
        <v>52000</v>
      </c>
      <c r="E9" s="14">
        <f>C9-D9</f>
        <v/>
      </c>
      <c r="F9" s="22">
        <f>IF(C9=0,0,E9/C9*100)</f>
        <v/>
      </c>
      <c r="G9" s="23">
        <f>IF(B9=0,0,E9/B9)</f>
        <v/>
      </c>
      <c r="H9" s="9">
        <f>IF(F9&gt;30,"Excelente",IF(F9&gt;20,"Bueno",IF(F9&gt;10,"Aceptable","Revisar")))</f>
        <v/>
      </c>
    </row>
    <row r="10">
      <c r="A10" s="9" t="inlineStr">
        <is>
          <t>Berenjena</t>
        </is>
      </c>
      <c r="B10" s="10" t="n">
        <v>1.5</v>
      </c>
      <c r="C10" s="13" t="n">
        <v>82650</v>
      </c>
      <c r="D10" s="13" t="n">
        <v>28000</v>
      </c>
      <c r="E10" s="14">
        <f>C10-D10</f>
        <v/>
      </c>
      <c r="F10" s="22">
        <f>IF(C10=0,0,E10/C10*100)</f>
        <v/>
      </c>
      <c r="G10" s="23">
        <f>IF(B10=0,0,E10/B10)</f>
        <v/>
      </c>
      <c r="H10" s="9">
        <f>IF(F10&gt;30,"Excelente",IF(F10&gt;20,"Bueno",IF(F10&gt;10,"Aceptable","Revisar")))</f>
        <v/>
      </c>
    </row>
    <row r="11">
      <c r="A11" s="9" t="inlineStr">
        <is>
          <t>Judía Verde</t>
        </is>
      </c>
      <c r="B11" s="10" t="n">
        <v>2.2</v>
      </c>
      <c r="C11" s="13" t="n">
        <v>126500</v>
      </c>
      <c r="D11" s="13" t="n">
        <v>41000</v>
      </c>
      <c r="E11" s="14">
        <f>C11-D11</f>
        <v/>
      </c>
      <c r="F11" s="22">
        <f>IF(C11=0,0,E11/C11*100)</f>
        <v/>
      </c>
      <c r="G11" s="23">
        <f>IF(B11=0,0,E11/B11)</f>
        <v/>
      </c>
      <c r="H11" s="9">
        <f>IF(F11&gt;30,"Excelente",IF(F11&gt;20,"Bueno",IF(F11&gt;10,"Aceptable","Revisar")))</f>
        <v/>
      </c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</row>
    <row r="13">
      <c r="A13" s="3" t="inlineStr">
        <is>
          <t>TOTAL EXPLOTACIÓN</t>
        </is>
      </c>
      <c r="B13" s="16">
        <f>SUM(B4:B11)</f>
        <v/>
      </c>
      <c r="C13" s="18">
        <f>SUM(C4:C11)</f>
        <v/>
      </c>
      <c r="D13" s="18">
        <f>SUM(D4:D11)</f>
        <v/>
      </c>
      <c r="E13" s="18">
        <f>SUM(E4:E11)</f>
        <v/>
      </c>
      <c r="F13" s="24">
        <f>IF(C13=0,0,E13/C13*100)</f>
        <v/>
      </c>
      <c r="G13" s="16">
        <f>IF(B13=0,0,E13/B13)</f>
        <v/>
      </c>
      <c r="H13" t="inlineStr"/>
    </row>
  </sheetData>
  <mergeCells count="1">
    <mergeCell ref="A1:H1"/>
  </mergeCells>
  <conditionalFormatting sqref="H4:H11">
    <cfRule type="expression" priority="1" dxfId="0" stopIfTrue="1">
      <formula>$F4&gt;30</formula>
    </cfRule>
    <cfRule type="expression" priority="2" dxfId="1" stopIfTrue="1">
      <formula>AND($F4&gt;10,$F4&lt;=30)</formula>
    </cfRule>
    <cfRule type="expression" priority="3" dxfId="2" stopIfTrue="1">
      <formula>$F4&lt;=10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2026-01-30T16:51:46Z</dcterms:created>
  <dcterms:modified xmlns:dcterms="http://purl.org/dc/terms/" xmlns:xsi="http://www.w3.org/2001/XMLSchema-instance" xsi:type="dcterms:W3CDTF">2026-01-30T16:51:46Z</dcterms:modified>
</cp:coreProperties>
</file>