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esupuesto Obra" sheetId="1" state="visible" r:id="rId1"/>
    <sheet xmlns:r="http://schemas.openxmlformats.org/officeDocument/2006/relationships" name="Resumen Gráfico" sheetId="2" state="visible" r:id="rId2"/>
    <sheet xmlns:r="http://schemas.openxmlformats.org/officeDocument/2006/relationships" name="Instruccion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€"/>
  </numFmts>
  <fonts count="7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sz val="12"/>
    </font>
    <font>
      <b val="1"/>
      <color rgb="00FFFFFF"/>
      <sz val="11"/>
    </font>
    <font>
      <b val="1"/>
      <color rgb="001E3A8A"/>
      <sz val="11"/>
    </font>
    <font>
      <b val="1"/>
      <sz val="11"/>
    </font>
    <font>
      <b val="1"/>
      <color rgb="001E3A8A"/>
      <sz val="14"/>
    </font>
  </fonts>
  <fills count="6">
    <fill>
      <patternFill/>
    </fill>
    <fill>
      <patternFill patternType="gray125"/>
    </fill>
    <fill>
      <patternFill patternType="solid">
        <fgColor rgb="00DBEAFE"/>
        <bgColor rgb="00DBEAFE"/>
      </patternFill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E0E7FF"/>
        <bgColor rgb="00E0E7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  <border>
      <left style="medium"/>
      <right style="medium"/>
      <top style="medium"/>
      <bottom style="medium"/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0" pivotButton="0" quotePrefix="0" xfId="0"/>
    <xf numFmtId="0" fontId="0" fillId="3" borderId="0" pivotButton="0" quotePrefix="0" xfId="0"/>
    <xf numFmtId="0" fontId="3" fillId="4" borderId="1" applyAlignment="1" pivotButton="0" quotePrefix="0" xfId="0">
      <alignment horizontal="center" vertical="center"/>
    </xf>
    <xf numFmtId="0" fontId="4" fillId="5" borderId="1" pivotButton="0" quotePrefix="0" xfId="0"/>
    <xf numFmtId="0" fontId="4" fillId="5" borderId="1" applyAlignment="1" pivotButton="0" quotePrefix="0" xfId="0">
      <alignment horizontal="center" vertical="center"/>
    </xf>
    <xf numFmtId="0" fontId="4" fillId="5" borderId="1" applyAlignment="1" pivotButton="0" quotePrefix="0" xfId="0">
      <alignment horizontal="right" vertical="center"/>
    </xf>
    <xf numFmtId="0" fontId="0" fillId="0" borderId="1" pivotButton="0" quotePrefix="0" xfId="0"/>
    <xf numFmtId="4" fontId="0" fillId="3" borderId="1" applyAlignment="1" pivotButton="0" quotePrefix="0" xfId="0">
      <alignment horizontal="center" vertical="center"/>
    </xf>
    <xf numFmtId="164" fontId="0" fillId="3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right" vertical="center"/>
    </xf>
    <xf numFmtId="1" fontId="0" fillId="3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right" vertical="center"/>
    </xf>
    <xf numFmtId="0" fontId="0" fillId="0" borderId="4" pivotButton="0" quotePrefix="0" xfId="0"/>
    <xf numFmtId="0" fontId="0" fillId="0" borderId="5" pivotButton="0" quotePrefix="0" xfId="0"/>
    <xf numFmtId="164" fontId="5" fillId="5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right" vertical="center"/>
    </xf>
    <xf numFmtId="164" fontId="2" fillId="2" borderId="1" pivotButton="0" quotePrefix="0" xfId="0"/>
    <xf numFmtId="0" fontId="6" fillId="2" borderId="6" applyAlignment="1" pivotButton="0" quotePrefix="0" xfId="0">
      <alignment horizontal="right" vertical="center"/>
    </xf>
    <xf numFmtId="0" fontId="0" fillId="0" borderId="6" pivotButton="0" quotePrefix="0" xfId="0"/>
    <xf numFmtId="164" fontId="6" fillId="2" borderId="6" pivotButton="0" quotePrefix="0" xfId="0"/>
    <xf numFmtId="0" fontId="5" fillId="0" borderId="0" pivotButton="0" quotePrefix="0" xfId="0"/>
    <xf numFmtId="0" fontId="6" fillId="0" borderId="0" applyAlignment="1" pivotButton="0" quotePrefix="0" xfId="0">
      <alignment horizontal="center" vertical="center"/>
    </xf>
    <xf numFmtId="164" fontId="0" fillId="0" borderId="1" pivotButton="0" quotePrefix="0" xfId="0"/>
    <xf numFmtId="10" fontId="0" fillId="0" borderId="1" pivotButton="0" quotePrefix="0" xfId="0"/>
    <xf numFmtId="0" fontId="5" fillId="2" borderId="1" pivotButton="0" quotePrefix="0" xfId="0"/>
    <xf numFmtId="164" fontId="5" fillId="2" borderId="1" pivotButton="0" quotePrefix="0" xfId="0"/>
    <xf numFmtId="0" fontId="6" fillId="0" borderId="0" pivotButton="0" quotePrefix="0" xfId="0"/>
    <xf numFmtId="0" fontId="0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Distribución del Presupuesto por Capítulos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'Resumen Gráfico'!B3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'Resumen Gráfico'!$A$4:$A$9</f>
            </numRef>
          </cat>
          <val>
            <numRef>
              <f>'Resumen Gráfico'!$B$4:$B$9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Capítulos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Importe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Porcentaje por Capítulo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'Resumen Gráfico'!$A$4:$A$9</f>
            </numRef>
          </cat>
          <val>
            <numRef>
              <f>'Resumen Gráfico'!$B$4:$B$9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4</col>
      <colOff>0</colOff>
      <row>2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24</row>
      <rowOff>0</rowOff>
    </from>
    <ext cx="432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52"/>
  <sheetViews>
    <sheetView workbookViewId="0">
      <selection activeCell="A1" sqref="A1"/>
    </sheetView>
  </sheetViews>
  <sheetFormatPr baseColWidth="8" defaultRowHeight="15"/>
  <cols>
    <col width="10" customWidth="1" min="1" max="1"/>
    <col width="38" customWidth="1" min="2" max="2"/>
    <col width="10" customWidth="1" min="3" max="3"/>
    <col width="12" customWidth="1" min="4" max="4"/>
    <col width="16" customWidth="1" min="5" max="5"/>
    <col width="14" customWidth="1" min="6" max="6"/>
    <col width="10" customWidth="1" min="7" max="7"/>
    <col width="14" customWidth="1" min="8" max="8"/>
  </cols>
  <sheetData>
    <row r="1">
      <c r="A1" s="1" t="inlineStr">
        <is>
          <t>PRESUPUESTO DE OBRA</t>
        </is>
      </c>
    </row>
    <row r="3">
      <c r="A3" s="2" t="inlineStr">
        <is>
          <t>DATOS DEL PROYECTO</t>
        </is>
      </c>
      <c r="F3" s="2" t="inlineStr">
        <is>
          <t>DATOS EMPRESA</t>
        </is>
      </c>
    </row>
    <row r="4">
      <c r="A4" t="inlineStr">
        <is>
          <t>Nombre del Proyecto:</t>
        </is>
      </c>
      <c r="B4" s="3" t="inlineStr">
        <is>
          <t>Reforma Integral Vivienda Plaza Mayor</t>
        </is>
      </c>
      <c r="F4" t="inlineStr">
        <is>
          <t>Empresa:</t>
        </is>
      </c>
      <c r="G4" s="3" t="inlineStr">
        <is>
          <t>Construcciones Pérez SL</t>
        </is>
      </c>
    </row>
    <row r="5">
      <c r="A5" t="inlineStr">
        <is>
          <t>Cliente:</t>
        </is>
      </c>
      <c r="B5" s="3" t="inlineStr">
        <is>
          <t>María García López</t>
        </is>
      </c>
      <c r="F5" t="inlineStr">
        <is>
          <t>Fecha:</t>
        </is>
      </c>
      <c r="G5" s="3" t="inlineStr">
        <is>
          <t>30/01/2026</t>
        </is>
      </c>
    </row>
    <row r="6">
      <c r="A6" t="inlineStr">
        <is>
          <t>Dirección:</t>
        </is>
      </c>
      <c r="B6" s="3" t="inlineStr">
        <is>
          <t>Plaza Mayor 15, Madrid</t>
        </is>
      </c>
      <c r="F6" t="inlineStr">
        <is>
          <t>Nº Presupuesto:</t>
        </is>
      </c>
      <c r="G6" s="3" t="inlineStr">
        <is>
          <t>PRES-2024-001</t>
        </is>
      </c>
    </row>
    <row r="8">
      <c r="A8" s="4" t="inlineStr">
        <is>
          <t>PARTIDA</t>
        </is>
      </c>
      <c r="B8" s="4" t="inlineStr">
        <is>
          <t>DESCRIPCIÓN</t>
        </is>
      </c>
      <c r="C8" s="4" t="inlineStr">
        <is>
          <t>UNIDAD</t>
        </is>
      </c>
      <c r="D8" s="4" t="inlineStr">
        <is>
          <t>CANTIDAD</t>
        </is>
      </c>
      <c r="E8" s="4" t="inlineStr">
        <is>
          <t>PRECIO UNITARIO</t>
        </is>
      </c>
      <c r="F8" s="4" t="inlineStr">
        <is>
          <t>SUBTOTAL</t>
        </is>
      </c>
      <c r="G8" s="4" t="inlineStr">
        <is>
          <t>IVA %</t>
        </is>
      </c>
      <c r="H8" s="4" t="inlineStr">
        <is>
          <t>TOTAL</t>
        </is>
      </c>
    </row>
    <row r="9">
      <c r="A9" s="5" t="inlineStr">
        <is>
          <t>1</t>
        </is>
      </c>
      <c r="B9" s="5" t="inlineStr">
        <is>
          <t>DEMOLICIÓN Y MOVIMIENTO DE TIERRAS</t>
        </is>
      </c>
      <c r="C9" s="5" t="inlineStr"/>
      <c r="D9" s="6" t="inlineStr"/>
      <c r="E9" s="6" t="inlineStr"/>
      <c r="F9" s="7" t="inlineStr"/>
      <c r="G9" s="6" t="inlineStr"/>
      <c r="H9" s="7" t="inlineStr"/>
    </row>
    <row r="10">
      <c r="A10" s="8" t="inlineStr">
        <is>
          <t>1.1</t>
        </is>
      </c>
      <c r="B10" s="8" t="inlineStr">
        <is>
          <t>Demolición tabiques interiores</t>
        </is>
      </c>
      <c r="C10" s="8" t="inlineStr">
        <is>
          <t>m²</t>
        </is>
      </c>
      <c r="D10" s="9" t="n">
        <v>45</v>
      </c>
      <c r="E10" s="10" t="n">
        <v>18.5</v>
      </c>
      <c r="F10" s="11">
        <f>D10*E10</f>
        <v/>
      </c>
      <c r="G10" s="12" t="n">
        <v>21</v>
      </c>
      <c r="H10" s="11">
        <f>F10*(1+G10/100)</f>
        <v/>
      </c>
    </row>
    <row r="11">
      <c r="A11" s="8" t="inlineStr">
        <is>
          <t>1.2</t>
        </is>
      </c>
      <c r="B11" s="8" t="inlineStr">
        <is>
          <t>Levantado pavimento cerámico</t>
        </is>
      </c>
      <c r="C11" s="8" t="inlineStr">
        <is>
          <t>m²</t>
        </is>
      </c>
      <c r="D11" s="9" t="n">
        <v>85</v>
      </c>
      <c r="E11" s="10" t="n">
        <v>12.3</v>
      </c>
      <c r="F11" s="11">
        <f>D11*E11</f>
        <v/>
      </c>
      <c r="G11" s="12" t="n">
        <v>21</v>
      </c>
      <c r="H11" s="11">
        <f>F11*(1+G11/100)</f>
        <v/>
      </c>
    </row>
    <row r="12">
      <c r="A12" s="8" t="inlineStr">
        <is>
          <t>1.3</t>
        </is>
      </c>
      <c r="B12" s="8" t="inlineStr">
        <is>
          <t>Retirada escombros con contenedor</t>
        </is>
      </c>
      <c r="C12" s="8" t="inlineStr">
        <is>
          <t>ud</t>
        </is>
      </c>
      <c r="D12" s="9" t="n">
        <v>3</v>
      </c>
      <c r="E12" s="10" t="n">
        <v>185</v>
      </c>
      <c r="F12" s="11">
        <f>D12*E12</f>
        <v/>
      </c>
      <c r="G12" s="12" t="n">
        <v>21</v>
      </c>
      <c r="H12" s="11">
        <f>F12*(1+G12/100)</f>
        <v/>
      </c>
    </row>
    <row r="13">
      <c r="A13" s="13" t="inlineStr"/>
      <c r="B13" s="14" t="n"/>
      <c r="C13" s="14" t="n"/>
      <c r="D13" s="14" t="n"/>
      <c r="E13" s="15" t="n"/>
      <c r="F13" s="16">
        <f>SUM(F10:F12)</f>
        <v/>
      </c>
      <c r="G13" s="17" t="inlineStr"/>
      <c r="H13" s="16">
        <f>SUM(H10:H12)</f>
        <v/>
      </c>
    </row>
    <row r="14">
      <c r="A14" s="5" t="inlineStr">
        <is>
          <t>2</t>
        </is>
      </c>
      <c r="B14" s="5" t="inlineStr">
        <is>
          <t>ALBAÑILERÍA</t>
        </is>
      </c>
      <c r="C14" s="5" t="inlineStr"/>
      <c r="D14" s="6" t="inlineStr"/>
      <c r="E14" s="6" t="inlineStr"/>
      <c r="F14" s="7" t="inlineStr"/>
      <c r="G14" s="6" t="inlineStr"/>
      <c r="H14" s="7" t="inlineStr"/>
    </row>
    <row r="15">
      <c r="A15" s="8" t="inlineStr">
        <is>
          <t>2.1</t>
        </is>
      </c>
      <c r="B15" s="8" t="inlineStr">
        <is>
          <t>Tabique ladrillo 7cm enlucido</t>
        </is>
      </c>
      <c r="C15" s="8" t="inlineStr">
        <is>
          <t>m²</t>
        </is>
      </c>
      <c r="D15" s="9" t="n">
        <v>32</v>
      </c>
      <c r="E15" s="10" t="n">
        <v>42.5</v>
      </c>
      <c r="F15" s="11">
        <f>D15*E15</f>
        <v/>
      </c>
      <c r="G15" s="12" t="n">
        <v>21</v>
      </c>
      <c r="H15" s="11">
        <f>F15*(1+G15/100)</f>
        <v/>
      </c>
    </row>
    <row r="16">
      <c r="A16" s="8" t="inlineStr">
        <is>
          <t>2.2</t>
        </is>
      </c>
      <c r="B16" s="8" t="inlineStr">
        <is>
          <t>Enfoscado y enlucido paramentos</t>
        </is>
      </c>
      <c r="C16" s="8" t="inlineStr">
        <is>
          <t>m²</t>
        </is>
      </c>
      <c r="D16" s="9" t="n">
        <v>180</v>
      </c>
      <c r="E16" s="10" t="n">
        <v>24.8</v>
      </c>
      <c r="F16" s="11">
        <f>D16*E16</f>
        <v/>
      </c>
      <c r="G16" s="12" t="n">
        <v>21</v>
      </c>
      <c r="H16" s="11">
        <f>F16*(1+G16/100)</f>
        <v/>
      </c>
    </row>
    <row r="17">
      <c r="A17" s="8" t="inlineStr">
        <is>
          <t>2.3</t>
        </is>
      </c>
      <c r="B17" s="8" t="inlineStr">
        <is>
          <t>Solera hormigón 15cm</t>
        </is>
      </c>
      <c r="C17" s="8" t="inlineStr">
        <is>
          <t>m²</t>
        </is>
      </c>
      <c r="D17" s="9" t="n">
        <v>85</v>
      </c>
      <c r="E17" s="10" t="n">
        <v>35.6</v>
      </c>
      <c r="F17" s="11">
        <f>D17*E17</f>
        <v/>
      </c>
      <c r="G17" s="12" t="n">
        <v>21</v>
      </c>
      <c r="H17" s="11">
        <f>F17*(1+G17/100)</f>
        <v/>
      </c>
    </row>
    <row r="18">
      <c r="A18" s="8" t="inlineStr">
        <is>
          <t>2.4</t>
        </is>
      </c>
      <c r="B18" s="8" t="inlineStr">
        <is>
          <t>Alicatado baños y cocina</t>
        </is>
      </c>
      <c r="C18" s="8" t="inlineStr">
        <is>
          <t>m²</t>
        </is>
      </c>
      <c r="D18" s="9" t="n">
        <v>65</v>
      </c>
      <c r="E18" s="10" t="n">
        <v>38.9</v>
      </c>
      <c r="F18" s="11">
        <f>D18*E18</f>
        <v/>
      </c>
      <c r="G18" s="12" t="n">
        <v>21</v>
      </c>
      <c r="H18" s="11">
        <f>F18*(1+G18/100)</f>
        <v/>
      </c>
    </row>
    <row r="19">
      <c r="A19" s="13" t="inlineStr"/>
      <c r="B19" s="14" t="n"/>
      <c r="C19" s="14" t="n"/>
      <c r="D19" s="14" t="n"/>
      <c r="E19" s="15" t="n"/>
      <c r="F19" s="16">
        <f>SUM(F15:F18)</f>
        <v/>
      </c>
      <c r="G19" s="17" t="inlineStr"/>
      <c r="H19" s="16">
        <f>SUM(H15:H18)</f>
        <v/>
      </c>
    </row>
    <row r="20">
      <c r="A20" s="5" t="inlineStr">
        <is>
          <t>3</t>
        </is>
      </c>
      <c r="B20" s="5" t="inlineStr">
        <is>
          <t>FONTANERÍA</t>
        </is>
      </c>
      <c r="C20" s="5" t="inlineStr"/>
      <c r="D20" s="6" t="inlineStr"/>
      <c r="E20" s="6" t="inlineStr"/>
      <c r="F20" s="7" t="inlineStr"/>
      <c r="G20" s="6" t="inlineStr"/>
      <c r="H20" s="7" t="inlineStr"/>
    </row>
    <row r="21">
      <c r="A21" s="8" t="inlineStr">
        <is>
          <t>3.1</t>
        </is>
      </c>
      <c r="B21" s="8" t="inlineStr">
        <is>
          <t>Instalación agua fría/caliente completa</t>
        </is>
      </c>
      <c r="C21" s="8" t="inlineStr">
        <is>
          <t>ud</t>
        </is>
      </c>
      <c r="D21" s="9" t="n">
        <v>1</v>
      </c>
      <c r="E21" s="10" t="n">
        <v>2850</v>
      </c>
      <c r="F21" s="11">
        <f>D21*E21</f>
        <v/>
      </c>
      <c r="G21" s="12" t="n">
        <v>21</v>
      </c>
      <c r="H21" s="11">
        <f>F21*(1+G21/100)</f>
        <v/>
      </c>
    </row>
    <row r="22">
      <c r="A22" s="8" t="inlineStr">
        <is>
          <t>3.2</t>
        </is>
      </c>
      <c r="B22" s="8" t="inlineStr">
        <is>
          <t>Instalación desagüe completa</t>
        </is>
      </c>
      <c r="C22" s="8" t="inlineStr">
        <is>
          <t>ud</t>
        </is>
      </c>
      <c r="D22" s="9" t="n">
        <v>1</v>
      </c>
      <c r="E22" s="10" t="n">
        <v>1950</v>
      </c>
      <c r="F22" s="11">
        <f>D22*E22</f>
        <v/>
      </c>
      <c r="G22" s="12" t="n">
        <v>21</v>
      </c>
      <c r="H22" s="11">
        <f>F22*(1+G22/100)</f>
        <v/>
      </c>
    </row>
    <row r="23">
      <c r="A23" s="8" t="inlineStr">
        <is>
          <t>3.3</t>
        </is>
      </c>
      <c r="B23" s="8" t="inlineStr">
        <is>
          <t>Sanitarios baño completo (inodoro, lavabo, ducha)</t>
        </is>
      </c>
      <c r="C23" s="8" t="inlineStr">
        <is>
          <t>ud</t>
        </is>
      </c>
      <c r="D23" s="9" t="n">
        <v>2</v>
      </c>
      <c r="E23" s="10" t="n">
        <v>890</v>
      </c>
      <c r="F23" s="11">
        <f>D23*E23</f>
        <v/>
      </c>
      <c r="G23" s="12" t="n">
        <v>21</v>
      </c>
      <c r="H23" s="11">
        <f>F23*(1+G23/100)</f>
        <v/>
      </c>
    </row>
    <row r="24">
      <c r="A24" s="13" t="inlineStr"/>
      <c r="B24" s="14" t="n"/>
      <c r="C24" s="14" t="n"/>
      <c r="D24" s="14" t="n"/>
      <c r="E24" s="15" t="n"/>
      <c r="F24" s="16">
        <f>SUM(F21:F23)</f>
        <v/>
      </c>
      <c r="G24" s="17" t="inlineStr"/>
      <c r="H24" s="16">
        <f>SUM(H21:H23)</f>
        <v/>
      </c>
    </row>
    <row r="25">
      <c r="A25" s="5" t="inlineStr">
        <is>
          <t>4</t>
        </is>
      </c>
      <c r="B25" s="5" t="inlineStr">
        <is>
          <t>ELECTRICIDAD</t>
        </is>
      </c>
      <c r="C25" s="5" t="inlineStr"/>
      <c r="D25" s="6" t="inlineStr"/>
      <c r="E25" s="6" t="inlineStr"/>
      <c r="F25" s="7" t="inlineStr"/>
      <c r="G25" s="6" t="inlineStr"/>
      <c r="H25" s="7" t="inlineStr"/>
    </row>
    <row r="26">
      <c r="A26" s="8" t="inlineStr">
        <is>
          <t>4.1</t>
        </is>
      </c>
      <c r="B26" s="8" t="inlineStr">
        <is>
          <t>Instalación eléctrica completa</t>
        </is>
      </c>
      <c r="C26" s="8" t="inlineStr">
        <is>
          <t>ud</t>
        </is>
      </c>
      <c r="D26" s="9" t="n">
        <v>1</v>
      </c>
      <c r="E26" s="10" t="n">
        <v>3200</v>
      </c>
      <c r="F26" s="11">
        <f>D26*E26</f>
        <v/>
      </c>
      <c r="G26" s="12" t="n">
        <v>21</v>
      </c>
      <c r="H26" s="11">
        <f>F26*(1+G26/100)</f>
        <v/>
      </c>
    </row>
    <row r="27">
      <c r="A27" s="8" t="inlineStr">
        <is>
          <t>4.2</t>
        </is>
      </c>
      <c r="B27" s="8" t="inlineStr">
        <is>
          <t>Cuadro eléctrico 10 elementos</t>
        </is>
      </c>
      <c r="C27" s="8" t="inlineStr">
        <is>
          <t>ud</t>
        </is>
      </c>
      <c r="D27" s="9" t="n">
        <v>1</v>
      </c>
      <c r="E27" s="10" t="n">
        <v>450</v>
      </c>
      <c r="F27" s="11">
        <f>D27*E27</f>
        <v/>
      </c>
      <c r="G27" s="12" t="n">
        <v>21</v>
      </c>
      <c r="H27" s="11">
        <f>F27*(1+G27/100)</f>
        <v/>
      </c>
    </row>
    <row r="28">
      <c r="A28" s="8" t="inlineStr">
        <is>
          <t>4.3</t>
        </is>
      </c>
      <c r="B28" s="8" t="inlineStr">
        <is>
          <t>Puntos de luz y enchufes</t>
        </is>
      </c>
      <c r="C28" s="8" t="inlineStr">
        <is>
          <t>ud</t>
        </is>
      </c>
      <c r="D28" s="9" t="n">
        <v>45</v>
      </c>
      <c r="E28" s="10" t="n">
        <v>28.5</v>
      </c>
      <c r="F28" s="11">
        <f>D28*E28</f>
        <v/>
      </c>
      <c r="G28" s="12" t="n">
        <v>21</v>
      </c>
      <c r="H28" s="11">
        <f>F28*(1+G28/100)</f>
        <v/>
      </c>
    </row>
    <row r="29">
      <c r="A29" s="13" t="inlineStr"/>
      <c r="B29" s="14" t="n"/>
      <c r="C29" s="14" t="n"/>
      <c r="D29" s="14" t="n"/>
      <c r="E29" s="15" t="n"/>
      <c r="F29" s="16">
        <f>SUM(F26:F28)</f>
        <v/>
      </c>
      <c r="G29" s="17" t="inlineStr"/>
      <c r="H29" s="16">
        <f>SUM(H26:H28)</f>
        <v/>
      </c>
    </row>
    <row r="30">
      <c r="A30" s="5" t="inlineStr">
        <is>
          <t>5</t>
        </is>
      </c>
      <c r="B30" s="5" t="inlineStr">
        <is>
          <t>CARPINTERÍA</t>
        </is>
      </c>
      <c r="C30" s="5" t="inlineStr"/>
      <c r="D30" s="6" t="inlineStr"/>
      <c r="E30" s="6" t="inlineStr"/>
      <c r="F30" s="7" t="inlineStr"/>
      <c r="G30" s="6" t="inlineStr"/>
      <c r="H30" s="7" t="inlineStr"/>
    </row>
    <row r="31">
      <c r="A31" s="8" t="inlineStr">
        <is>
          <t>5.1</t>
        </is>
      </c>
      <c r="B31" s="8" t="inlineStr">
        <is>
          <t>Puerta interior lacada blanca 72,5cm</t>
        </is>
      </c>
      <c r="C31" s="8" t="inlineStr">
        <is>
          <t>ud</t>
        </is>
      </c>
      <c r="D31" s="9" t="n">
        <v>6</v>
      </c>
      <c r="E31" s="10" t="n">
        <v>245</v>
      </c>
      <c r="F31" s="11">
        <f>D31*E31</f>
        <v/>
      </c>
      <c r="G31" s="12" t="n">
        <v>21</v>
      </c>
      <c r="H31" s="11">
        <f>F31*(1+G31/100)</f>
        <v/>
      </c>
    </row>
    <row r="32">
      <c r="A32" s="8" t="inlineStr">
        <is>
          <t>5.2</t>
        </is>
      </c>
      <c r="B32" s="8" t="inlineStr">
        <is>
          <t>Armario empotrado melamina 2,5m</t>
        </is>
      </c>
      <c r="C32" s="8" t="inlineStr">
        <is>
          <t>ud</t>
        </is>
      </c>
      <c r="D32" s="9" t="n">
        <v>2</v>
      </c>
      <c r="E32" s="10" t="n">
        <v>890</v>
      </c>
      <c r="F32" s="11">
        <f>D32*E32</f>
        <v/>
      </c>
      <c r="G32" s="12" t="n">
        <v>21</v>
      </c>
      <c r="H32" s="11">
        <f>F32*(1+G32/100)</f>
        <v/>
      </c>
    </row>
    <row r="33">
      <c r="A33" s="8" t="inlineStr">
        <is>
          <t>5.3</t>
        </is>
      </c>
      <c r="B33" s="8" t="inlineStr">
        <is>
          <t>Ventanas PVC doble acristalamiento</t>
        </is>
      </c>
      <c r="C33" s="8" t="inlineStr">
        <is>
          <t>m²</t>
        </is>
      </c>
      <c r="D33" s="9" t="n">
        <v>18</v>
      </c>
      <c r="E33" s="10" t="n">
        <v>285</v>
      </c>
      <c r="F33" s="11">
        <f>D33*E33</f>
        <v/>
      </c>
      <c r="G33" s="12" t="n">
        <v>21</v>
      </c>
      <c r="H33" s="11">
        <f>F33*(1+G33/100)</f>
        <v/>
      </c>
    </row>
    <row r="34">
      <c r="A34" s="13" t="inlineStr"/>
      <c r="B34" s="14" t="n"/>
      <c r="C34" s="14" t="n"/>
      <c r="D34" s="14" t="n"/>
      <c r="E34" s="15" t="n"/>
      <c r="F34" s="16">
        <f>SUM(F31:F33)</f>
        <v/>
      </c>
      <c r="G34" s="17" t="inlineStr"/>
      <c r="H34" s="16">
        <f>SUM(H31:H33)</f>
        <v/>
      </c>
    </row>
    <row r="35">
      <c r="A35" s="5" t="inlineStr">
        <is>
          <t>6</t>
        </is>
      </c>
      <c r="B35" s="5" t="inlineStr">
        <is>
          <t>PINTURA Y ACABADOS</t>
        </is>
      </c>
      <c r="C35" s="5" t="inlineStr"/>
      <c r="D35" s="6" t="inlineStr"/>
      <c r="E35" s="6" t="inlineStr"/>
      <c r="F35" s="7" t="inlineStr"/>
      <c r="G35" s="6" t="inlineStr"/>
      <c r="H35" s="7" t="inlineStr"/>
    </row>
    <row r="36">
      <c r="A36" s="8" t="inlineStr">
        <is>
          <t>6.1</t>
        </is>
      </c>
      <c r="B36" s="8" t="inlineStr">
        <is>
          <t>Pintura plástica paredes (2 manos)</t>
        </is>
      </c>
      <c r="C36" s="8" t="inlineStr">
        <is>
          <t>m²</t>
        </is>
      </c>
      <c r="D36" s="9" t="n">
        <v>280</v>
      </c>
      <c r="E36" s="10" t="n">
        <v>8.9</v>
      </c>
      <c r="F36" s="11">
        <f>D36*E36</f>
        <v/>
      </c>
      <c r="G36" s="12" t="n">
        <v>21</v>
      </c>
      <c r="H36" s="11">
        <f>F36*(1+G36/100)</f>
        <v/>
      </c>
    </row>
    <row r="37">
      <c r="A37" s="8" t="inlineStr">
        <is>
          <t>6.2</t>
        </is>
      </c>
      <c r="B37" s="8" t="inlineStr">
        <is>
          <t>Pintura esmalte puertas y ventanas</t>
        </is>
      </c>
      <c r="C37" s="8" t="inlineStr">
        <is>
          <t>m²</t>
        </is>
      </c>
      <c r="D37" s="9" t="n">
        <v>42</v>
      </c>
      <c r="E37" s="10" t="n">
        <v>16.5</v>
      </c>
      <c r="F37" s="11">
        <f>D37*E37</f>
        <v/>
      </c>
      <c r="G37" s="12" t="n">
        <v>21</v>
      </c>
      <c r="H37" s="11">
        <f>F37*(1+G37/100)</f>
        <v/>
      </c>
    </row>
    <row r="38">
      <c r="A38" s="8" t="inlineStr">
        <is>
          <t>6.3</t>
        </is>
      </c>
      <c r="B38" s="8" t="inlineStr">
        <is>
          <t>Pavimento tarima flotante AC5</t>
        </is>
      </c>
      <c r="C38" s="8" t="inlineStr">
        <is>
          <t>m²</t>
        </is>
      </c>
      <c r="D38" s="9" t="n">
        <v>75</v>
      </c>
      <c r="E38" s="10" t="n">
        <v>38.5</v>
      </c>
      <c r="F38" s="11">
        <f>D38*E38</f>
        <v/>
      </c>
      <c r="G38" s="12" t="n">
        <v>21</v>
      </c>
      <c r="H38" s="11">
        <f>F38*(1+G38/100)</f>
        <v/>
      </c>
    </row>
    <row r="39">
      <c r="A39" s="8" t="inlineStr">
        <is>
          <t>6.4</t>
        </is>
      </c>
      <c r="B39" s="8" t="inlineStr">
        <is>
          <t>Pavimento gres porcelánico cocina</t>
        </is>
      </c>
      <c r="C39" s="8" t="inlineStr">
        <is>
          <t>m²</t>
        </is>
      </c>
      <c r="D39" s="9" t="n">
        <v>18</v>
      </c>
      <c r="E39" s="10" t="n">
        <v>42</v>
      </c>
      <c r="F39" s="11">
        <f>D39*E39</f>
        <v/>
      </c>
      <c r="G39" s="12" t="n">
        <v>21</v>
      </c>
      <c r="H39" s="11">
        <f>F39*(1+G39/100)</f>
        <v/>
      </c>
    </row>
    <row r="40">
      <c r="A40" s="13" t="inlineStr"/>
      <c r="B40" s="14" t="n"/>
      <c r="C40" s="14" t="n"/>
      <c r="D40" s="14" t="n"/>
      <c r="E40" s="15" t="n"/>
      <c r="F40" s="16">
        <f>SUM(F36:F39)</f>
        <v/>
      </c>
      <c r="G40" s="17" t="inlineStr"/>
      <c r="H40" s="16">
        <f>SUM(H36:H39)</f>
        <v/>
      </c>
    </row>
    <row r="42">
      <c r="A42" s="18" t="inlineStr">
        <is>
          <t>BASE IMPONIBLE</t>
        </is>
      </c>
      <c r="B42" s="8" t="n"/>
      <c r="C42" s="8" t="n"/>
      <c r="D42" s="8" t="n"/>
      <c r="E42" s="8" t="n"/>
      <c r="F42" s="19">
        <f>SUMIF(A9:A40,"&lt;&gt;",F9:F40)-SUMIF(B9:B40,"SUBTOTAL*",F9:F40)</f>
        <v/>
      </c>
      <c r="G42" s="8" t="n"/>
      <c r="H42" s="8" t="n"/>
    </row>
    <row r="43">
      <c r="A43" s="18" t="inlineStr">
        <is>
          <t>IVA (21%)</t>
        </is>
      </c>
      <c r="B43" s="8" t="n"/>
      <c r="C43" s="8" t="n"/>
      <c r="D43" s="8" t="n"/>
      <c r="E43" s="8" t="n"/>
      <c r="F43" s="19">
        <f>F42*0.21</f>
        <v/>
      </c>
      <c r="G43" s="8" t="n"/>
      <c r="H43" s="8" t="n"/>
    </row>
    <row r="44">
      <c r="A44" s="20" t="inlineStr">
        <is>
          <t>TOTAL PRESUPUESTO</t>
        </is>
      </c>
      <c r="B44" s="21" t="n"/>
      <c r="C44" s="21" t="n"/>
      <c r="D44" s="21" t="n"/>
      <c r="E44" s="21" t="n"/>
      <c r="F44" s="22">
        <f>F42+F43</f>
        <v/>
      </c>
      <c r="G44" s="21" t="n"/>
      <c r="H44" s="21" t="n"/>
    </row>
    <row r="47">
      <c r="A47" s="23" t="inlineStr">
        <is>
          <t>NOTAS Y CONDICIONES:</t>
        </is>
      </c>
    </row>
    <row r="48">
      <c r="A48" t="inlineStr">
        <is>
          <t>• Presupuesto válido por 30 días</t>
        </is>
      </c>
    </row>
    <row r="49">
      <c r="A49" t="inlineStr">
        <is>
          <t>• Plazo de ejecución estimado: 8-10 semanas</t>
        </is>
      </c>
    </row>
    <row r="50">
      <c r="A50" t="inlineStr">
        <is>
          <t>• Forma de pago: 40% inicio, 40% mitad obra, 20% finalización</t>
        </is>
      </c>
    </row>
    <row r="51">
      <c r="A51" t="inlineStr">
        <is>
          <t>• Materiales de calidad media-alta según presupuesto</t>
        </is>
      </c>
    </row>
    <row r="52">
      <c r="A52" t="inlineStr">
        <is>
          <t>• Licencias y tasas municipales no incluidas</t>
        </is>
      </c>
    </row>
  </sheetData>
  <mergeCells count="16">
    <mergeCell ref="A1:H1"/>
    <mergeCell ref="A3:D3"/>
    <mergeCell ref="B4:D4"/>
    <mergeCell ref="B5:D5"/>
    <mergeCell ref="B6:D6"/>
    <mergeCell ref="F3:H3"/>
    <mergeCell ref="G4:H4"/>
    <mergeCell ref="A13:E13"/>
    <mergeCell ref="A19:E19"/>
    <mergeCell ref="A24:E24"/>
    <mergeCell ref="A29:E29"/>
    <mergeCell ref="A34:E34"/>
    <mergeCell ref="A40:E40"/>
    <mergeCell ref="A42:E42"/>
    <mergeCell ref="A43:E43"/>
    <mergeCell ref="A44:E4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0"/>
  <sheetViews>
    <sheetView workbookViewId="0">
      <selection activeCell="A1" sqref="A1"/>
    </sheetView>
  </sheetViews>
  <sheetFormatPr baseColWidth="8" defaultRowHeight="15"/>
  <cols>
    <col width="35" customWidth="1" min="1" max="1"/>
    <col width="15" customWidth="1" min="2" max="2"/>
    <col width="12" customWidth="1" min="3" max="3"/>
  </cols>
  <sheetData>
    <row r="1">
      <c r="A1" s="24" t="inlineStr">
        <is>
          <t>RESUMEN POR CAPÍTULOS</t>
        </is>
      </c>
    </row>
    <row r="3">
      <c r="A3" s="4" t="inlineStr">
        <is>
          <t>CAPÍTULO</t>
        </is>
      </c>
      <c r="B3" s="4" t="inlineStr">
        <is>
          <t>IMPORTE</t>
        </is>
      </c>
      <c r="C3" s="4" t="inlineStr">
        <is>
          <t>% TOTAL</t>
        </is>
      </c>
    </row>
    <row r="4">
      <c r="A4" s="8" t="inlineStr">
        <is>
          <t>Demolición y Movimiento de Tierras</t>
        </is>
      </c>
      <c r="B4" s="25">
        <f>Presupuesto Obra!F13</f>
        <v/>
      </c>
      <c r="C4" s="26">
        <f>B4/$B$10</f>
        <v/>
      </c>
    </row>
    <row r="5">
      <c r="A5" s="8" t="inlineStr">
        <is>
          <t>Albañilería</t>
        </is>
      </c>
      <c r="B5" s="25">
        <f>Presupuesto Obra!F18</f>
        <v/>
      </c>
      <c r="C5" s="26">
        <f>B5/$B$11</f>
        <v/>
      </c>
    </row>
    <row r="6">
      <c r="A6" s="8" t="inlineStr">
        <is>
          <t>Fontanería</t>
        </is>
      </c>
      <c r="B6" s="25">
        <f>Presupuesto Obra!F22</f>
        <v/>
      </c>
      <c r="C6" s="26">
        <f>B6/$B$12</f>
        <v/>
      </c>
    </row>
    <row r="7">
      <c r="A7" s="8" t="inlineStr">
        <is>
          <t>Electricidad</t>
        </is>
      </c>
      <c r="B7" s="25">
        <f>Presupuesto Obra!F26</f>
        <v/>
      </c>
      <c r="C7" s="26">
        <f>B7/$B$13</f>
        <v/>
      </c>
    </row>
    <row r="8">
      <c r="A8" s="8" t="inlineStr">
        <is>
          <t>Carpintería</t>
        </is>
      </c>
      <c r="B8" s="25">
        <f>Presupuesto Obra!F30</f>
        <v/>
      </c>
      <c r="C8" s="26">
        <f>B8/$B$14</f>
        <v/>
      </c>
    </row>
    <row r="9">
      <c r="A9" s="8" t="inlineStr">
        <is>
          <t>Pintura y Acabados</t>
        </is>
      </c>
      <c r="B9" s="25">
        <f>Presupuesto Obra!F35</f>
        <v/>
      </c>
      <c r="C9" s="26">
        <f>B9/$B$15</f>
        <v/>
      </c>
    </row>
    <row r="10">
      <c r="A10" s="27" t="inlineStr">
        <is>
          <t>TOTAL</t>
        </is>
      </c>
      <c r="B10" s="28">
        <f>SUM(B4:B9)</f>
        <v/>
      </c>
      <c r="C10" s="27" t="inlineStr">
        <is>
          <t>100%</t>
        </is>
      </c>
    </row>
  </sheetData>
  <mergeCells count="1">
    <mergeCell ref="A1:C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34"/>
  <sheetViews>
    <sheetView workbookViewId="0">
      <selection activeCell="A1" sqref="A1"/>
    </sheetView>
  </sheetViews>
  <sheetFormatPr baseColWidth="8" defaultRowHeight="15"/>
  <cols>
    <col width="25" customWidth="1" min="1" max="1"/>
    <col width="70" customWidth="1" min="2" max="2"/>
  </cols>
  <sheetData>
    <row r="1">
      <c r="A1" s="29" t="inlineStr">
        <is>
          <t>INSTRUCCIONES DE USO - PRESUPUESTO DE OBRA</t>
        </is>
      </c>
    </row>
    <row r="2">
      <c r="A2" t="inlineStr"/>
      <c r="B2" t="inlineStr"/>
    </row>
    <row r="3">
      <c r="A3" s="23" t="inlineStr">
        <is>
          <t>CÓMO USAR ESTA PLANTILLA:</t>
        </is>
      </c>
    </row>
    <row r="4">
      <c r="A4" t="inlineStr"/>
      <c r="B4" t="inlineStr"/>
    </row>
    <row r="5">
      <c r="A5" t="inlineStr">
        <is>
          <t>1. DATOS DEL PROYECTO</t>
        </is>
      </c>
      <c r="B5" t="inlineStr">
        <is>
          <t>Completa la información en las celdas amarillas (nombre proyecto, cliente, dirección, empresa)</t>
        </is>
      </c>
    </row>
    <row r="6">
      <c r="A6" t="inlineStr"/>
      <c r="B6" t="inlineStr"/>
    </row>
    <row r="7">
      <c r="A7" t="inlineStr">
        <is>
          <t>2. MODIFICAR PARTIDAS</t>
        </is>
      </c>
      <c r="B7" t="inlineStr">
        <is>
          <t>Puedes cambiar descripciones, cantidades, precios unitarios y % IVA en las celdas amarillas</t>
        </is>
      </c>
    </row>
    <row r="8">
      <c r="A8" t="inlineStr"/>
      <c r="B8" t="inlineStr"/>
    </row>
    <row r="9">
      <c r="A9" t="inlineStr">
        <is>
          <t>3. AÑADIR PARTIDAS</t>
        </is>
      </c>
      <c r="B9" t="inlineStr">
        <is>
          <t>Inserta filas nuevas copiando el formato de una partida existente</t>
        </is>
      </c>
    </row>
    <row r="10">
      <c r="A10" t="inlineStr"/>
      <c r="B10" t="inlineStr">
        <is>
          <t>- Copia una fila de partida existente (ej: 1.1, 2.1, etc.)</t>
        </is>
      </c>
    </row>
    <row r="11">
      <c r="A11" t="inlineStr"/>
      <c r="B11" t="inlineStr">
        <is>
          <t>- Inserta donde necesites</t>
        </is>
      </c>
    </row>
    <row r="12">
      <c r="A12" t="inlineStr"/>
      <c r="B12" t="inlineStr">
        <is>
          <t>- Las fórmulas se copiarán automáticamente</t>
        </is>
      </c>
    </row>
    <row r="13">
      <c r="A13" t="inlineStr"/>
      <c r="B13" t="inlineStr">
        <is>
          <t>- Actualiza el número de partida y descripción</t>
        </is>
      </c>
    </row>
    <row r="14">
      <c r="A14" t="inlineStr"/>
      <c r="B14" t="inlineStr"/>
    </row>
    <row r="15">
      <c r="A15" t="inlineStr">
        <is>
          <t>4. ELIMINAR PARTIDAS</t>
        </is>
      </c>
      <c r="B15" t="inlineStr">
        <is>
          <t>Selecciona la fila completa y elimínala (los totales se actualizan solos)</t>
        </is>
      </c>
    </row>
    <row r="16">
      <c r="A16" t="inlineStr"/>
      <c r="B16" t="inlineStr"/>
    </row>
    <row r="17">
      <c r="A17" t="inlineStr">
        <is>
          <t>5. UNIDADES COMUNES</t>
        </is>
      </c>
      <c r="B17" t="inlineStr">
        <is>
          <t>ud (unidad), m² (metro cuadrado), m³ (metro cúbico), ml (metro lineal)</t>
        </is>
      </c>
    </row>
    <row r="18">
      <c r="A18" t="inlineStr"/>
      <c r="B18" t="inlineStr"/>
    </row>
    <row r="19">
      <c r="A19" t="inlineStr">
        <is>
          <t>6. GRÁFICOS</t>
        </is>
      </c>
      <c r="B19" t="inlineStr">
        <is>
          <t>La hoja "Resumen Gráfico" se actualiza automáticamente con los cambios</t>
        </is>
      </c>
    </row>
    <row r="20">
      <c r="A20" t="inlineStr"/>
      <c r="B20" t="inlineStr"/>
    </row>
    <row r="21">
      <c r="A21" s="23" t="inlineStr">
        <is>
          <t>CELDAS DE COLORES:</t>
        </is>
      </c>
    </row>
    <row r="22">
      <c r="A22" t="inlineStr"/>
      <c r="B22" t="inlineStr"/>
    </row>
    <row r="23">
      <c r="A23" s="3" t="inlineStr">
        <is>
          <t>Amarillo</t>
        </is>
      </c>
      <c r="B23" t="inlineStr">
        <is>
          <t>Celdas que DEBES rellenar o puedes modificar</t>
        </is>
      </c>
    </row>
    <row r="24">
      <c r="A24" t="inlineStr">
        <is>
          <t>Blanco</t>
        </is>
      </c>
      <c r="B24" t="inlineStr">
        <is>
          <t>Fórmulas automáticas - NO tocar</t>
        </is>
      </c>
    </row>
    <row r="25">
      <c r="A25" s="30" t="inlineStr">
        <is>
          <t>Azul claro</t>
        </is>
      </c>
      <c r="B25" t="inlineStr">
        <is>
          <t>Totales y subtotales calculados automáticamente</t>
        </is>
      </c>
    </row>
    <row r="26">
      <c r="A26" t="inlineStr"/>
      <c r="B26" t="inlineStr"/>
    </row>
    <row r="27">
      <c r="A27" s="23" t="inlineStr">
        <is>
          <t>CONSEJOS:</t>
        </is>
      </c>
    </row>
    <row r="28">
      <c r="A28" t="inlineStr"/>
      <c r="B28" t="inlineStr"/>
    </row>
    <row r="29">
      <c r="A29" t="inlineStr">
        <is>
          <t>✓</t>
        </is>
      </c>
      <c r="B29" t="inlineStr">
        <is>
          <t>Guarda una copia de seguridad antes de hacer cambios importantes</t>
        </is>
      </c>
    </row>
    <row r="30">
      <c r="A30" t="inlineStr">
        <is>
          <t>✓</t>
        </is>
      </c>
      <c r="B30" t="inlineStr">
        <is>
          <t>Los precios son orientativos - ajústalos según tu zona y materiales</t>
        </is>
      </c>
    </row>
    <row r="31">
      <c r="A31" t="inlineStr">
        <is>
          <t>✓</t>
        </is>
      </c>
      <c r="B31" t="inlineStr">
        <is>
          <t>Revisa siempre los totales después de añadir/eliminar partidas</t>
        </is>
      </c>
    </row>
    <row r="32">
      <c r="A32" t="inlineStr">
        <is>
          <t>✓</t>
        </is>
      </c>
      <c r="B32" t="inlineStr">
        <is>
          <t>El IVA puede ser 21%, 10% (obras rehabilitación) o 4% (obras protección oficial)</t>
        </is>
      </c>
    </row>
    <row r="33">
      <c r="A33" t="inlineStr"/>
      <c r="B33" t="inlineStr"/>
    </row>
    <row r="34">
      <c r="A34" s="23" t="inlineStr">
        <is>
          <t>PLANTILLA CREADA PARA:</t>
        </is>
      </c>
    </row>
  </sheetData>
  <mergeCells count="5">
    <mergeCell ref="A1:D1"/>
    <mergeCell ref="A3:D3"/>
    <mergeCell ref="A21:D21"/>
    <mergeCell ref="A27:D27"/>
    <mergeCell ref="A34:D3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2026-01-30T17:59:33Z</dcterms:created>
  <dcterms:modified xmlns:dcterms="http://purl.org/dc/terms/" xmlns:xsi="http://www.w3.org/2001/XMLSchema-instance" xsi:type="dcterms:W3CDTF">2026-01-30T17:59:33Z</dcterms:modified>
</cp:coreProperties>
</file>